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6420" activeTab="0"/>
  </bookViews>
  <sheets>
    <sheet name="Доходы" sheetId="1" r:id="rId1"/>
  </sheets>
  <definedNames>
    <definedName name="_xlnm.Print_Titles" localSheetId="0">'Доходы'!$9:$9</definedName>
  </definedNames>
  <calcPr fullCalcOnLoad="1"/>
</workbook>
</file>

<file path=xl/sharedStrings.xml><?xml version="1.0" encoding="utf-8"?>
<sst xmlns="http://schemas.openxmlformats.org/spreadsheetml/2006/main" count="98" uniqueCount="86">
  <si>
    <t>ДОХОДЫ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</si>
  <si>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</si>
  <si>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</si>
  <si>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</si>
  <si>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Коды бюджетной  классификации РФ</t>
  </si>
  <si>
    <t>000 1 00 00000 00 0000 000</t>
  </si>
  <si>
    <t>182 1 01 02000 01 0000 110</t>
  </si>
  <si>
    <t>000 1 11 00000 00 0000 000</t>
  </si>
  <si>
    <t>000 1 08 00000 00 0000 000</t>
  </si>
  <si>
    <t>тыс. руб.</t>
  </si>
  <si>
    <t>Наименование доходного источника</t>
  </si>
  <si>
    <t>ВСЕГО ДОХОДОВ:</t>
  </si>
  <si>
    <t>Безвозмездные поступления от других бюджетов бюджетной системы Российской Федерации</t>
  </si>
  <si>
    <t>Государственная пошлина, сборы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</si>
  <si>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</si>
  <si>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</si>
  <si>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</si>
  <si>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</si>
  <si>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000 2 02 04000 00 0000 151</t>
  </si>
  <si>
    <t>План</t>
  </si>
  <si>
    <t>Ожидаемое исполнение</t>
  </si>
  <si>
    <t xml:space="preserve">Процент исполнения </t>
  </si>
  <si>
    <t>I. Исполнение по доходам</t>
  </si>
  <si>
    <t>II. Исполнение по расходам</t>
  </si>
  <si>
    <t>Код бюджетной классификации (ФКР)</t>
  </si>
  <si>
    <t>Наименование расходов</t>
  </si>
  <si>
    <t>Процент исполнения</t>
  </si>
  <si>
    <t>Национальная экономика</t>
  </si>
  <si>
    <t>Жилищно-коммунальное хозяйство</t>
  </si>
  <si>
    <t>Образование</t>
  </si>
  <si>
    <t>ВСЕГО РАСХОДОВ</t>
  </si>
  <si>
    <t>ДЕФИЦИТ БЮДЖЕТА (со знаком "минус")</t>
  </si>
  <si>
    <t>III. Исполнение по источникам финансирования дефицита бюджета</t>
  </si>
  <si>
    <t>Наименование источника финансирвоания дефицита бюджета</t>
  </si>
  <si>
    <t>Процент исполнение</t>
  </si>
  <si>
    <t>Уменьшение прочих остатков денежных средств местного бюджета</t>
  </si>
  <si>
    <t>Итого источников финансирования дефицита бюджета</t>
  </si>
  <si>
    <t>182 1 01 02020 01 0000 110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</si>
  <si>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</si>
  <si>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000 2 02 03000 00 0000 151</t>
  </si>
  <si>
    <t>Национальная  безопасность и правоохранительная деятельность</t>
  </si>
  <si>
    <t>000 2 00 00000 00 0000 000</t>
  </si>
  <si>
    <t>000 2 02 00000 00 0000 000</t>
  </si>
  <si>
    <t>Общегосударственные вопросы</t>
  </si>
  <si>
    <t>Национальная оборона</t>
  </si>
  <si>
    <t>Культура и кинематография</t>
  </si>
  <si>
    <t>Межбюджетные трансферты бюджектам субъектов РФ и муниципальных образований общего характера</t>
  </si>
  <si>
    <t>Физическая культура и спорт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</si>
  <si>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, в том числе:</t>
  </si>
  <si>
    <t>182 1 01 00000 00 0000 000</t>
  </si>
  <si>
    <t xml:space="preserve">БЕЗВОЗМЕЗДНЫЕ ПОСТУПЛЕНИЯ </t>
  </si>
  <si>
    <t xml:space="preserve">Оценка ожидаемого исполнения бюджета МО "Дальненское сельское поселение" за 2012 год </t>
  </si>
  <si>
    <t>000 1 06 00000 00 0000 000</t>
  </si>
  <si>
    <t>Налоги на имущество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</si>
  <si>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</si>
  <si>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</si>
  <si>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</si>
  <si>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901 1 08 040200 10 000 110</t>
  </si>
  <si>
    <t>000 1 11 05000 00 0000 120</t>
  </si>
  <si>
    <t>901 111 05013 10 0000 120</t>
  </si>
  <si>
    <t>901 1 11 05035 10 0000 120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</si>
  <si>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</si>
  <si>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901 2 02 01000 00 0000 151</t>
  </si>
  <si>
    <t>901 2 02 01001 10 0000 151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</si>
  <si>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</si>
  <si>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</si>
  <si>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901 2 02 03015 05 0000 151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</si>
  <si>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</si>
  <si>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909 2 02 04025 10 0000 151</t>
  </si>
  <si>
    <t>901 2 02 04999 10 0000 151</t>
  </si>
  <si>
    <t>Межбюджетные трансферты из целевого финансового резерва ТО по Распоряжению АТО №682-ра от 27.07.2012</t>
  </si>
  <si>
    <t>901 2 02 04999 10 0000 15</t>
  </si>
  <si>
    <t>Межбюджетные трансферты на подготовку генеральных планов, правил землепользования и застройки поселений</t>
  </si>
  <si>
    <t>Межбюджетные трансферты на поддержку мер по обеспечению сбалансированности местных бюджетов</t>
  </si>
  <si>
    <t>Межбюджетные трансферты на ремонт и оборудование пожарных водоисточников и устройство противопожарных защитных полос ( в соответствии с Распоряжением АТО от 06.04.2012г. № 313-ра)</t>
  </si>
  <si>
    <t>Межбюджетные трансферты на дорожную деятельность в отношении автомобильных дорог месного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</si>
  <si>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Межбюджетные трансферты  на компесацию расходов по организации электроснабжения от дизельных электростанций</t>
  </si>
  <si>
    <t>Межбюджетные трансферты на капитальный ремонт и ремонт автомобильных дорог общего пользования населенных пунктов</t>
  </si>
  <si>
    <t>Межбюджетные трансферты на организацию благоустройства территорий</t>
  </si>
  <si>
    <t>Межбюджетные трансферты  на укрепление материально-технической базы сельских домов культуры</t>
  </si>
  <si>
    <t>909 2 02 04999 10 0000 15</t>
  </si>
  <si>
    <t>Межбюджетные трансферты  на обеспечение условий для развития физической культуры и массового спорта</t>
  </si>
  <si>
    <t>Межбюджетные трансферты на оплату труда руководителям и специалистам муниципальных усреждений культуры и искусства, в части выплаты надбавок и доплат к тарифной сетке (должностному окладу)</t>
  </si>
  <si>
    <t>Заместитель Главы поселения,</t>
  </si>
  <si>
    <t>главный бухгалтер</t>
  </si>
  <si>
    <t>Л.В.Загуменных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</si>
</sst>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.00"/>
    <numFmt numFmtId="168" formatCode="0000.0"/>
    <numFmt numFmtId="169" formatCode="0000"/>
    <numFmt numFmtId="170" formatCode="000"/>
    <numFmt numFmtId="171" formatCode="00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0"/>
  </numFmts>
  <fonts count="49">
    <font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178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indent="15"/>
    </xf>
    <xf numFmtId="1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center" wrapText="1"/>
    </xf>
    <xf numFmtId="1" fontId="10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top"/>
    </xf>
    <xf numFmtId="172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78" fontId="14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 horizontal="right" vertical="center"/>
    </xf>
    <xf numFmtId="172" fontId="1" fillId="34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75" zoomScaleNormal="75" zoomScaleSheetLayoutView="100" zoomScalePageLayoutView="0" workbookViewId="0" topLeftCell="A16">
      <selection activeCell="H20" sqref="H20"/>
    </sheetView>
  </sheetViews>
  <sheetFormatPr defaultColWidth="9.00390625" defaultRowHeight="12.75"/>
  <cols>
    <col min="1" max="1" width="27.125" style="19" customWidth="1"/>
    <col min="2" max="2" width="76.75390625" style="65" customWidth="1"/>
    <col min="3" max="3" width="13.25390625" style="21" customWidth="1"/>
    <col min="4" max="4" width="13.25390625" style="22" customWidth="1"/>
    <col min="5" max="5" width="13.00390625" style="1" customWidth="1"/>
    <col min="6" max="16384" width="9.125" style="1" customWidth="1"/>
  </cols>
  <sheetData>
    <row r="1" ht="9" customHeight="1">
      <c r="B1" s="20"/>
    </row>
    <row r="2" ht="12.75" customHeight="1">
      <c r="B2" s="23"/>
    </row>
    <row r="3" spans="1:5" s="3" customFormat="1" ht="14.25" customHeight="1">
      <c r="A3" s="96" t="s">
        <v>51</v>
      </c>
      <c r="B3" s="96"/>
      <c r="C3" s="96"/>
      <c r="D3" s="96"/>
      <c r="E3" s="96"/>
    </row>
    <row r="4" spans="1:5" s="3" customFormat="1" ht="6" customHeight="1">
      <c r="A4" s="96"/>
      <c r="B4" s="96"/>
      <c r="C4" s="96"/>
      <c r="D4" s="96"/>
      <c r="E4" s="96"/>
    </row>
    <row r="5" spans="1:5" s="3" customFormat="1" ht="18.75" customHeight="1">
      <c r="A5" s="97" t="s">
        <v>22</v>
      </c>
      <c r="B5" s="98"/>
      <c r="C5" s="98"/>
      <c r="D5" s="24"/>
      <c r="E5" s="7"/>
    </row>
    <row r="6" spans="1:5" ht="15.75" customHeight="1">
      <c r="A6" s="25"/>
      <c r="B6" s="25"/>
      <c r="C6" s="26"/>
      <c r="E6" s="6" t="s">
        <v>9</v>
      </c>
    </row>
    <row r="7" spans="1:5" ht="15.75" customHeight="1">
      <c r="A7" s="99" t="s">
        <v>4</v>
      </c>
      <c r="B7" s="100" t="s">
        <v>10</v>
      </c>
      <c r="C7" s="101" t="s">
        <v>19</v>
      </c>
      <c r="D7" s="102" t="s">
        <v>20</v>
      </c>
      <c r="E7" s="103" t="s">
        <v>21</v>
      </c>
    </row>
    <row r="8" spans="1:5" ht="15.75" customHeight="1">
      <c r="A8" s="99"/>
      <c r="B8" s="100"/>
      <c r="C8" s="101"/>
      <c r="D8" s="102"/>
      <c r="E8" s="103"/>
    </row>
    <row r="9" spans="1:5" ht="12.75" customHeight="1">
      <c r="A9" s="29">
        <v>1</v>
      </c>
      <c r="B9" s="30">
        <v>2</v>
      </c>
      <c r="C9" s="31">
        <v>3</v>
      </c>
      <c r="D9" s="32">
        <v>4</v>
      </c>
      <c r="E9" s="8">
        <v>5</v>
      </c>
    </row>
    <row r="10" spans="1:5" s="2" customFormat="1" ht="18" customHeight="1">
      <c r="A10" s="33" t="s">
        <v>5</v>
      </c>
      <c r="B10" s="34" t="s">
        <v>0</v>
      </c>
      <c r="C10" s="67">
        <f>C11+C16+C18+C14</f>
        <v>1531.1</v>
      </c>
      <c r="D10" s="67">
        <f>D11+D16+D18+D14</f>
        <v>159.1</v>
      </c>
      <c r="E10" s="73">
        <f>D10/C10*100</f>
        <v>10.391221997256874</v>
      </c>
    </row>
    <row r="11" spans="1:5" s="2" customFormat="1" ht="15.75">
      <c r="A11" s="33" t="s">
        <v>49</v>
      </c>
      <c r="B11" s="35" t="s">
        <v>1</v>
      </c>
      <c r="C11" s="67">
        <f>SUM(C12:C12)</f>
        <v>154</v>
      </c>
      <c r="D11" s="67">
        <f>SUM(D12:D12)</f>
        <v>154</v>
      </c>
      <c r="E11" s="74">
        <f>SUM(E12:E12)</f>
        <v>100</v>
      </c>
    </row>
    <row r="12" spans="1:5" ht="15.75">
      <c r="A12" s="36" t="s">
        <v>6</v>
      </c>
      <c r="B12" s="37" t="s">
        <v>2</v>
      </c>
      <c r="C12" s="69">
        <f>C13</f>
        <v>154</v>
      </c>
      <c r="D12" s="69">
        <f>D13</f>
        <v>154</v>
      </c>
      <c r="E12" s="75">
        <f>D12/C12*100</f>
        <v>100</v>
      </c>
    </row>
    <row r="13" spans="1:5" ht="30.75" customHeight="1">
      <c r="A13" s="36" t="s">
        <v>37</v>
      </c>
      <c r="B13" s="37" t="s">
        <v>38</v>
      </c>
      <c r="C13" s="69">
        <v>154</v>
      </c>
      <c r="D13" s="69">
        <v>154</v>
      </c>
      <c r="E13" s="75">
        <f>D13/C13*100</f>
        <v>100</v>
      </c>
    </row>
    <row r="14" spans="1:5" s="13" customFormat="1" ht="18" customHeight="1">
      <c r="A14" s="86" t="s">
        <v>52</v>
      </c>
      <c r="B14" s="87" t="s">
        <v>53</v>
      </c>
      <c r="C14" s="67">
        <f>C15</f>
        <v>1.1</v>
      </c>
      <c r="D14" s="67">
        <f>D15</f>
        <v>1.1</v>
      </c>
      <c r="E14" s="67">
        <f>E15</f>
        <v>100</v>
      </c>
    </row>
    <row r="15" spans="1:5" ht="60.75" customHeight="1">
      <c r="A15" s="36" t="s">
        <v>55</v>
      </c>
      <c r="B15" s="37" t="s">
        <v>54</v>
      </c>
      <c r="C15" s="69">
        <v>1.1</v>
      </c>
      <c r="D15" s="69">
        <v>1.1</v>
      </c>
      <c r="E15" s="75">
        <f>D15/C15*100</f>
        <v>100</v>
      </c>
    </row>
    <row r="16" spans="1:5" ht="15.75">
      <c r="A16" s="33" t="s">
        <v>8</v>
      </c>
      <c r="B16" s="35" t="s">
        <v>13</v>
      </c>
      <c r="C16" s="67">
        <f>C17</f>
        <v>1</v>
      </c>
      <c r="D16" s="67">
        <v>0</v>
      </c>
      <c r="E16" s="73">
        <f aca="true" t="shared" si="0" ref="E16:E25">D16/C16*100</f>
        <v>0</v>
      </c>
    </row>
    <row r="17" spans="1:5" ht="66" customHeight="1">
      <c r="A17" s="36" t="s">
        <v>57</v>
      </c>
      <c r="B17" s="38" t="s">
        <v>56</v>
      </c>
      <c r="C17" s="69">
        <v>1</v>
      </c>
      <c r="D17" s="69">
        <v>0</v>
      </c>
      <c r="E17" s="75">
        <f t="shared" si="0"/>
        <v>0</v>
      </c>
    </row>
    <row r="18" spans="1:5" s="2" customFormat="1" ht="31.5" customHeight="1">
      <c r="A18" s="33" t="s">
        <v>7</v>
      </c>
      <c r="B18" s="39" t="s">
        <v>3</v>
      </c>
      <c r="C18" s="67">
        <f>C19</f>
        <v>1375</v>
      </c>
      <c r="D18" s="67">
        <f>D19</f>
        <v>4</v>
      </c>
      <c r="E18" s="75">
        <f t="shared" si="0"/>
        <v>0.2909090909090909</v>
      </c>
    </row>
    <row r="19" spans="1:5" s="2" customFormat="1" ht="64.5" customHeight="1">
      <c r="A19" s="36" t="s">
        <v>58</v>
      </c>
      <c r="B19" s="18" t="s">
        <v>48</v>
      </c>
      <c r="C19" s="69">
        <f>C20+C21</f>
        <v>1375</v>
      </c>
      <c r="D19" s="69">
        <f>D20+D21</f>
        <v>4</v>
      </c>
      <c r="E19" s="69">
        <f>E20+E21</f>
        <v>100</v>
      </c>
    </row>
    <row r="20" spans="1:5" s="2" customFormat="1" ht="62.25" customHeight="1">
      <c r="A20" s="36" t="s">
        <v>59</v>
      </c>
      <c r="B20" s="18" t="s">
        <v>14</v>
      </c>
      <c r="C20" s="69">
        <v>4</v>
      </c>
      <c r="D20" s="69">
        <v>4</v>
      </c>
      <c r="E20" s="75">
        <f t="shared" si="0"/>
        <v>100</v>
      </c>
    </row>
    <row r="21" spans="1:5" s="2" customFormat="1" ht="50.25" customHeight="1">
      <c r="A21" s="36" t="s">
        <v>60</v>
      </c>
      <c r="B21" s="18" t="s">
        <v>61</v>
      </c>
      <c r="C21" s="69">
        <v>1371</v>
      </c>
      <c r="D21" s="69">
        <v>0</v>
      </c>
      <c r="E21" s="75">
        <f t="shared" si="0"/>
        <v>0</v>
      </c>
    </row>
    <row r="22" spans="1:5" ht="16.5" customHeight="1">
      <c r="A22" s="66" t="s">
        <v>41</v>
      </c>
      <c r="B22" s="35" t="s">
        <v>50</v>
      </c>
      <c r="C22" s="67">
        <f>SUM(C23)</f>
        <v>15541.900000000001</v>
      </c>
      <c r="D22" s="67">
        <f>SUM(D23)</f>
        <v>15513.100000000002</v>
      </c>
      <c r="E22" s="73">
        <f t="shared" si="0"/>
        <v>99.81469447107497</v>
      </c>
    </row>
    <row r="23" spans="1:5" ht="31.5">
      <c r="A23" s="66" t="s">
        <v>42</v>
      </c>
      <c r="B23" s="39" t="s">
        <v>12</v>
      </c>
      <c r="C23" s="67">
        <f>SUM(C24+C28+C26)</f>
        <v>15541.900000000001</v>
      </c>
      <c r="D23" s="67">
        <f>SUM(D24+D28+D26)</f>
        <v>15513.100000000002</v>
      </c>
      <c r="E23" s="73">
        <f t="shared" si="0"/>
        <v>99.81469447107497</v>
      </c>
    </row>
    <row r="24" spans="1:5" ht="31.5">
      <c r="A24" s="66" t="s">
        <v>62</v>
      </c>
      <c r="B24" s="39" t="s">
        <v>15</v>
      </c>
      <c r="C24" s="67">
        <f>SUM(C25:C25)</f>
        <v>3214.3</v>
      </c>
      <c r="D24" s="67">
        <f>SUM(D25:D25)</f>
        <v>3214.3</v>
      </c>
      <c r="E24" s="73">
        <f t="shared" si="0"/>
        <v>100</v>
      </c>
    </row>
    <row r="25" spans="1:5" s="4" customFormat="1" ht="20.25" customHeight="1">
      <c r="A25" s="68" t="s">
        <v>63</v>
      </c>
      <c r="B25" s="40" t="s">
        <v>64</v>
      </c>
      <c r="C25" s="69">
        <v>3214.3</v>
      </c>
      <c r="D25" s="69">
        <v>3214.3</v>
      </c>
      <c r="E25" s="75">
        <f t="shared" si="0"/>
        <v>100</v>
      </c>
    </row>
    <row r="26" spans="1:5" s="4" customFormat="1" ht="20.25" customHeight="1">
      <c r="A26" s="66" t="s">
        <v>39</v>
      </c>
      <c r="B26" s="39" t="s">
        <v>16</v>
      </c>
      <c r="C26" s="67">
        <f>SUM(C27:C27)</f>
        <v>122.5</v>
      </c>
      <c r="D26" s="67">
        <f>SUM(D27:D27)</f>
        <v>122.5</v>
      </c>
      <c r="E26" s="73">
        <f>D26/C26*100</f>
        <v>100</v>
      </c>
    </row>
    <row r="27" spans="1:5" s="4" customFormat="1" ht="34.5" customHeight="1">
      <c r="A27" s="71" t="s">
        <v>66</v>
      </c>
      <c r="B27" s="18" t="s">
        <v>65</v>
      </c>
      <c r="C27" s="70">
        <v>122.5</v>
      </c>
      <c r="D27" s="70">
        <v>122.5</v>
      </c>
      <c r="E27" s="75">
        <f>D27/C27*100</f>
        <v>100</v>
      </c>
    </row>
    <row r="28" spans="1:5" ht="18" customHeight="1">
      <c r="A28" s="66" t="s">
        <v>18</v>
      </c>
      <c r="B28" s="39" t="s">
        <v>17</v>
      </c>
      <c r="C28" s="72">
        <f>C29+C30+C31+C32+C33+C34+C35+C36+C37+C38+C39+C40</f>
        <v>12205.100000000002</v>
      </c>
      <c r="D28" s="72">
        <f>D29+D30+D31+D32+D33+D34+D35+D36+D37+D38+D39+D40</f>
        <v>12176.300000000001</v>
      </c>
      <c r="E28" s="73">
        <f aca="true" t="shared" si="1" ref="E28:E41">D28/C28*100</f>
        <v>99.76403306814363</v>
      </c>
    </row>
    <row r="29" spans="1:5" ht="33" customHeight="1">
      <c r="A29" s="68" t="s">
        <v>68</v>
      </c>
      <c r="B29" s="18" t="s">
        <v>67</v>
      </c>
      <c r="C29" s="70">
        <v>1</v>
      </c>
      <c r="D29" s="70">
        <v>1</v>
      </c>
      <c r="E29" s="75">
        <f t="shared" si="1"/>
        <v>100</v>
      </c>
    </row>
    <row r="30" spans="1:5" ht="33" customHeight="1">
      <c r="A30" s="68" t="s">
        <v>69</v>
      </c>
      <c r="B30" s="18" t="s">
        <v>70</v>
      </c>
      <c r="C30" s="70">
        <v>405</v>
      </c>
      <c r="D30" s="70">
        <v>405</v>
      </c>
      <c r="E30" s="75">
        <f t="shared" si="1"/>
        <v>100</v>
      </c>
    </row>
    <row r="31" spans="1:5" ht="32.25" customHeight="1">
      <c r="A31" s="68" t="s">
        <v>71</v>
      </c>
      <c r="B31" s="18" t="s">
        <v>72</v>
      </c>
      <c r="C31" s="70">
        <v>997.5</v>
      </c>
      <c r="D31" s="70">
        <v>997.5</v>
      </c>
      <c r="E31" s="75">
        <f t="shared" si="1"/>
        <v>100</v>
      </c>
    </row>
    <row r="32" spans="1:5" ht="31.5" customHeight="1">
      <c r="A32" s="68" t="s">
        <v>71</v>
      </c>
      <c r="B32" s="18" t="s">
        <v>73</v>
      </c>
      <c r="C32" s="70">
        <v>671.6</v>
      </c>
      <c r="D32" s="70">
        <v>671.6</v>
      </c>
      <c r="E32" s="75">
        <f t="shared" si="1"/>
        <v>100</v>
      </c>
    </row>
    <row r="33" spans="1:5" ht="32.25" customHeight="1">
      <c r="A33" s="68" t="s">
        <v>71</v>
      </c>
      <c r="B33" s="18" t="s">
        <v>74</v>
      </c>
      <c r="C33" s="70">
        <v>82</v>
      </c>
      <c r="D33" s="70">
        <v>82</v>
      </c>
      <c r="E33" s="75">
        <f t="shared" si="1"/>
        <v>100</v>
      </c>
    </row>
    <row r="34" spans="1:5" ht="63" customHeight="1">
      <c r="A34" s="68" t="s">
        <v>71</v>
      </c>
      <c r="B34" s="18" t="s">
        <v>75</v>
      </c>
      <c r="C34" s="70">
        <v>66</v>
      </c>
      <c r="D34" s="70">
        <v>66</v>
      </c>
      <c r="E34" s="75">
        <f t="shared" si="1"/>
        <v>100</v>
      </c>
    </row>
    <row r="35" spans="1:5" ht="33" customHeight="1">
      <c r="A35" s="68" t="s">
        <v>71</v>
      </c>
      <c r="B35" s="18" t="s">
        <v>76</v>
      </c>
      <c r="C35" s="70">
        <v>9432.4</v>
      </c>
      <c r="D35" s="70">
        <v>9432.4</v>
      </c>
      <c r="E35" s="75">
        <f t="shared" si="1"/>
        <v>100</v>
      </c>
    </row>
    <row r="36" spans="1:5" ht="48" customHeight="1">
      <c r="A36" s="68" t="s">
        <v>71</v>
      </c>
      <c r="B36" s="18" t="s">
        <v>77</v>
      </c>
      <c r="C36" s="70">
        <v>59.2</v>
      </c>
      <c r="D36" s="70">
        <v>59.2</v>
      </c>
      <c r="E36" s="75">
        <f t="shared" si="1"/>
        <v>100</v>
      </c>
    </row>
    <row r="37" spans="1:5" ht="30.75" customHeight="1">
      <c r="A37" s="68" t="s">
        <v>71</v>
      </c>
      <c r="B37" s="18" t="s">
        <v>78</v>
      </c>
      <c r="C37" s="70">
        <v>54.7</v>
      </c>
      <c r="D37" s="70">
        <v>54.7</v>
      </c>
      <c r="E37" s="75">
        <f t="shared" si="1"/>
        <v>100</v>
      </c>
    </row>
    <row r="38" spans="1:5" ht="31.5" customHeight="1">
      <c r="A38" s="68" t="s">
        <v>80</v>
      </c>
      <c r="B38" s="18" t="s">
        <v>79</v>
      </c>
      <c r="C38" s="70">
        <v>45</v>
      </c>
      <c r="D38" s="70">
        <v>45</v>
      </c>
      <c r="E38" s="75">
        <f t="shared" si="1"/>
        <v>100</v>
      </c>
    </row>
    <row r="39" spans="1:5" ht="33.75" customHeight="1">
      <c r="A39" s="68" t="s">
        <v>80</v>
      </c>
      <c r="B39" s="18" t="s">
        <v>81</v>
      </c>
      <c r="C39" s="70">
        <v>300.5</v>
      </c>
      <c r="D39" s="70">
        <v>300.5</v>
      </c>
      <c r="E39" s="75">
        <f t="shared" si="1"/>
        <v>100</v>
      </c>
    </row>
    <row r="40" spans="1:5" ht="55.5" customHeight="1">
      <c r="A40" s="68" t="s">
        <v>80</v>
      </c>
      <c r="B40" s="18" t="s">
        <v>82</v>
      </c>
      <c r="C40" s="70">
        <v>90.2</v>
      </c>
      <c r="D40" s="70">
        <v>61.4</v>
      </c>
      <c r="E40" s="75">
        <f t="shared" si="1"/>
        <v>68.07095343680709</v>
      </c>
    </row>
    <row r="41" spans="1:5" ht="17.25" customHeight="1">
      <c r="A41" s="36"/>
      <c r="B41" s="39" t="s">
        <v>11</v>
      </c>
      <c r="C41" s="67">
        <f>C22+C10</f>
        <v>17073</v>
      </c>
      <c r="D41" s="67">
        <f>D22+D10</f>
        <v>15672.200000000003</v>
      </c>
      <c r="E41" s="73">
        <f t="shared" si="1"/>
        <v>91.79523223803669</v>
      </c>
    </row>
    <row r="42" spans="1:3" ht="59.25" customHeight="1">
      <c r="A42" s="41"/>
      <c r="B42" s="22"/>
      <c r="C42" s="42"/>
    </row>
    <row r="43" spans="1:3" ht="17.25" customHeight="1">
      <c r="A43" s="43" t="s">
        <v>23</v>
      </c>
      <c r="B43" s="22"/>
      <c r="C43" s="42"/>
    </row>
    <row r="44" spans="1:5" s="11" customFormat="1" ht="31.5">
      <c r="A44" s="44" t="s">
        <v>24</v>
      </c>
      <c r="B44" s="28" t="s">
        <v>25</v>
      </c>
      <c r="C44" s="45" t="s">
        <v>19</v>
      </c>
      <c r="D44" s="27" t="s">
        <v>20</v>
      </c>
      <c r="E44" s="10" t="s">
        <v>26</v>
      </c>
    </row>
    <row r="45" spans="1:5" ht="15.75">
      <c r="A45" s="46">
        <v>1</v>
      </c>
      <c r="B45" s="47">
        <v>2</v>
      </c>
      <c r="C45" s="48">
        <v>3</v>
      </c>
      <c r="D45" s="49">
        <v>4</v>
      </c>
      <c r="E45" s="17">
        <v>5</v>
      </c>
    </row>
    <row r="46" spans="1:5" ht="15.75" customHeight="1">
      <c r="A46" s="50">
        <v>100</v>
      </c>
      <c r="B46" s="51" t="s">
        <v>43</v>
      </c>
      <c r="C46" s="52">
        <v>3446.8</v>
      </c>
      <c r="D46" s="52">
        <v>2900</v>
      </c>
      <c r="E46" s="14">
        <f>D46/C46*100</f>
        <v>84.13601021237089</v>
      </c>
    </row>
    <row r="47" spans="1:5" ht="15.75" customHeight="1">
      <c r="A47" s="50">
        <v>200</v>
      </c>
      <c r="B47" s="51" t="s">
        <v>44</v>
      </c>
      <c r="C47" s="52">
        <v>122.5</v>
      </c>
      <c r="D47" s="52">
        <v>122.5</v>
      </c>
      <c r="E47" s="14">
        <v>0</v>
      </c>
    </row>
    <row r="48" spans="1:5" ht="15.75" customHeight="1">
      <c r="A48" s="50">
        <v>300</v>
      </c>
      <c r="B48" s="51" t="s">
        <v>40</v>
      </c>
      <c r="C48" s="52">
        <v>82</v>
      </c>
      <c r="D48" s="52">
        <v>81.9</v>
      </c>
      <c r="E48" s="14">
        <f aca="true" t="shared" si="2" ref="E48:E56">D48/C48*100</f>
        <v>99.87804878048782</v>
      </c>
    </row>
    <row r="49" spans="1:5" ht="15.75" customHeight="1">
      <c r="A49" s="50">
        <v>400</v>
      </c>
      <c r="B49" s="51" t="s">
        <v>27</v>
      </c>
      <c r="C49" s="52">
        <v>1122.7</v>
      </c>
      <c r="D49" s="52">
        <v>1064</v>
      </c>
      <c r="E49" s="14">
        <f t="shared" si="2"/>
        <v>94.77153291173065</v>
      </c>
    </row>
    <row r="50" spans="1:5" ht="15.75" customHeight="1">
      <c r="A50" s="50">
        <v>500</v>
      </c>
      <c r="B50" s="51" t="s">
        <v>28</v>
      </c>
      <c r="C50" s="52">
        <v>10764.2</v>
      </c>
      <c r="D50" s="52">
        <v>7151</v>
      </c>
      <c r="E50" s="14">
        <f t="shared" si="2"/>
        <v>66.43317664108804</v>
      </c>
    </row>
    <row r="51" spans="1:5" ht="15.75" customHeight="1">
      <c r="A51" s="50">
        <v>700</v>
      </c>
      <c r="B51" s="53" t="s">
        <v>29</v>
      </c>
      <c r="C51" s="52">
        <v>10</v>
      </c>
      <c r="D51" s="52">
        <v>10</v>
      </c>
      <c r="E51" s="14">
        <f t="shared" si="2"/>
        <v>100</v>
      </c>
    </row>
    <row r="52" spans="1:5" ht="15.75" customHeight="1">
      <c r="A52" s="50">
        <v>800</v>
      </c>
      <c r="B52" s="53" t="s">
        <v>45</v>
      </c>
      <c r="C52" s="52">
        <v>1391.6</v>
      </c>
      <c r="D52" s="52">
        <v>1390</v>
      </c>
      <c r="E52" s="14">
        <f t="shared" si="2"/>
        <v>99.88502443230814</v>
      </c>
    </row>
    <row r="53" spans="1:5" ht="16.5" customHeight="1">
      <c r="A53" s="50">
        <v>1100</v>
      </c>
      <c r="B53" s="51" t="s">
        <v>47</v>
      </c>
      <c r="C53" s="52">
        <v>350.5</v>
      </c>
      <c r="D53" s="52">
        <v>350.5</v>
      </c>
      <c r="E53" s="14">
        <f t="shared" si="2"/>
        <v>100</v>
      </c>
    </row>
    <row r="54" spans="1:5" ht="32.25" customHeight="1">
      <c r="A54" s="50"/>
      <c r="B54" s="54" t="s">
        <v>46</v>
      </c>
      <c r="C54" s="52">
        <v>22.7</v>
      </c>
      <c r="D54" s="52">
        <v>22.7</v>
      </c>
      <c r="E54" s="14">
        <f t="shared" si="2"/>
        <v>100</v>
      </c>
    </row>
    <row r="55" spans="1:5" ht="18" customHeight="1">
      <c r="A55" s="15"/>
      <c r="B55" s="55" t="s">
        <v>30</v>
      </c>
      <c r="C55" s="56">
        <f>SUM(C46:C54)</f>
        <v>17313</v>
      </c>
      <c r="D55" s="85">
        <f>SUM(D46:D54)</f>
        <v>13092.6</v>
      </c>
      <c r="E55" s="14">
        <f>D55/C55*100</f>
        <v>75.62294229769537</v>
      </c>
    </row>
    <row r="56" spans="1:5" ht="19.5" customHeight="1">
      <c r="A56" s="16"/>
      <c r="B56" s="55" t="s">
        <v>31</v>
      </c>
      <c r="C56" s="56">
        <f>C41-C55</f>
        <v>-240</v>
      </c>
      <c r="D56" s="56">
        <f>D41-D55</f>
        <v>2579.600000000002</v>
      </c>
      <c r="E56" s="76">
        <f t="shared" si="2"/>
        <v>-1074.8333333333342</v>
      </c>
    </row>
    <row r="57" spans="1:5" ht="15.75">
      <c r="A57" s="57"/>
      <c r="B57" s="58"/>
      <c r="C57" s="79"/>
      <c r="D57" s="80"/>
      <c r="E57" s="77"/>
    </row>
    <row r="58" spans="1:5" ht="15.75">
      <c r="A58" s="57" t="s">
        <v>32</v>
      </c>
      <c r="B58" s="58"/>
      <c r="C58" s="81"/>
      <c r="D58" s="80"/>
      <c r="E58" s="77"/>
    </row>
    <row r="59" spans="1:5" s="5" customFormat="1" ht="31.5">
      <c r="A59" s="88" t="s">
        <v>33</v>
      </c>
      <c r="B59" s="89"/>
      <c r="C59" s="45" t="s">
        <v>19</v>
      </c>
      <c r="D59" s="27" t="s">
        <v>20</v>
      </c>
      <c r="E59" s="78" t="s">
        <v>34</v>
      </c>
    </row>
    <row r="60" spans="1:5" ht="23.25" customHeight="1">
      <c r="A60" s="90" t="s">
        <v>35</v>
      </c>
      <c r="B60" s="91"/>
      <c r="C60" s="82">
        <v>240</v>
      </c>
      <c r="D60" s="83">
        <v>240</v>
      </c>
      <c r="E60" s="14">
        <f>D60/C60*100</f>
        <v>100</v>
      </c>
    </row>
    <row r="61" spans="1:5" ht="18" customHeight="1">
      <c r="A61" s="92" t="s">
        <v>36</v>
      </c>
      <c r="B61" s="93"/>
      <c r="C61" s="84">
        <f>SUM(C60:C60)</f>
        <v>240</v>
      </c>
      <c r="D61" s="16">
        <f>SUM(D60:D60)</f>
        <v>240</v>
      </c>
      <c r="E61" s="16">
        <v>0</v>
      </c>
    </row>
    <row r="62" spans="1:2" ht="9" customHeight="1">
      <c r="A62" s="94"/>
      <c r="B62" s="95"/>
    </row>
    <row r="63" spans="1:2" ht="8.25" customHeight="1">
      <c r="A63" s="59"/>
      <c r="B63" s="60"/>
    </row>
    <row r="64" spans="1:2" ht="18" customHeight="1">
      <c r="A64" s="61" t="s">
        <v>83</v>
      </c>
      <c r="B64" s="62"/>
    </row>
    <row r="65" spans="1:6" ht="13.5" customHeight="1">
      <c r="A65" s="63" t="s">
        <v>84</v>
      </c>
      <c r="B65" s="22"/>
      <c r="C65" s="22"/>
      <c r="E65" s="9" t="s">
        <v>85</v>
      </c>
      <c r="F65" s="12"/>
    </row>
    <row r="67" spans="1:3" ht="15">
      <c r="A67" s="41"/>
      <c r="B67" s="22"/>
      <c r="C67" s="42"/>
    </row>
    <row r="68" spans="1:3" ht="15">
      <c r="A68" s="41"/>
      <c r="B68" s="22"/>
      <c r="C68" s="42"/>
    </row>
    <row r="69" spans="1:3" ht="15">
      <c r="A69" s="41"/>
      <c r="B69" s="22"/>
      <c r="C69" s="42"/>
    </row>
    <row r="70" spans="1:2" ht="15.75">
      <c r="A70" s="64"/>
      <c r="B70" s="58"/>
    </row>
  </sheetData>
  <sheetProtection/>
  <mergeCells count="11">
    <mergeCell ref="E7:E8"/>
    <mergeCell ref="A59:B59"/>
    <mergeCell ref="A60:B60"/>
    <mergeCell ref="A61:B61"/>
    <mergeCell ref="A62:B62"/>
    <mergeCell ref="A3:E4"/>
    <mergeCell ref="A5:C5"/>
    <mergeCell ref="A7:A8"/>
    <mergeCell ref="B7:B8"/>
    <mergeCell ref="C7:C8"/>
    <mergeCell ref="D7:D8"/>
  </mergeCells>
  <printOptions/>
  <pageMargins left="0.3937007874015748" right="0" top="0.4330708661417323" bottom="0.2755905511811024" header="0.4330708661417323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GB</cp:lastModifiedBy>
  <cp:lastPrinted>2012-09-20T05:50:37Z</cp:lastPrinted>
  <dcterms:created xsi:type="dcterms:W3CDTF">2004-09-11T05:05:19Z</dcterms:created>
  <dcterms:modified xsi:type="dcterms:W3CDTF">2012-11-16T05:39:29Z</dcterms:modified>
  <cp:category/>
  <cp:version/>
  <cp:contentType/>
  <cp:contentStatus/>
</cp:coreProperties>
</file>